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 Currie\SkyDrive\Backpacking\"/>
    </mc:Choice>
  </mc:AlternateContent>
  <bookViews>
    <workbookView xWindow="0" yWindow="0" windowWidth="15360" windowHeight="62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69" i="1"/>
  <c r="K80" i="1"/>
  <c r="E148" i="1" l="1"/>
  <c r="K148" i="1" s="1"/>
  <c r="E121" i="1"/>
  <c r="K121" i="1" s="1"/>
  <c r="E97" i="1"/>
  <c r="K97" i="1" s="1"/>
  <c r="E69" i="1"/>
  <c r="E62" i="1"/>
  <c r="K62" i="1" s="1"/>
  <c r="E51" i="1"/>
  <c r="K51" i="1" s="1"/>
  <c r="E34" i="1"/>
  <c r="K34" i="1" s="1"/>
  <c r="E25" i="1"/>
  <c r="K25" i="1" s="1"/>
  <c r="E18" i="1"/>
  <c r="K18" i="1" s="1"/>
  <c r="E11" i="1"/>
  <c r="C6" i="1" l="1"/>
  <c r="E182" i="1" s="1"/>
  <c r="E183" i="1" s="1"/>
  <c r="D6" i="1" l="1"/>
</calcChain>
</file>

<file path=xl/sharedStrings.xml><?xml version="1.0" encoding="utf-8"?>
<sst xmlns="http://schemas.openxmlformats.org/spreadsheetml/2006/main" count="320" uniqueCount="222">
  <si>
    <t>BACKPACKING CHECKLIST</t>
  </si>
  <si>
    <t>PACK AND ACCESSORIES</t>
  </si>
  <si>
    <t>ITEM</t>
  </si>
  <si>
    <t>TOTAL WEIGHT</t>
  </si>
  <si>
    <t>Backpack</t>
  </si>
  <si>
    <t>DESCRIPTION</t>
  </si>
  <si>
    <t>INDV. WEIGH</t>
  </si>
  <si>
    <t>REI Crestrail 70L</t>
  </si>
  <si>
    <t>Pack Cover</t>
  </si>
  <si>
    <t>Sea-To-Summit (Medium/Blue)</t>
  </si>
  <si>
    <t>Pack Liner</t>
  </si>
  <si>
    <t>Trash Compactor Bag (Generic)</t>
  </si>
  <si>
    <t>Small Carabiners</t>
  </si>
  <si>
    <t>Black Diamond Locking Carabiner</t>
  </si>
  <si>
    <t>Small Accessory Carabiners</t>
  </si>
  <si>
    <t>Large Carabiners</t>
  </si>
  <si>
    <t>SHELTER &amp; SLEEP SYSTEM</t>
  </si>
  <si>
    <t>Tent</t>
  </si>
  <si>
    <t>Sleeping Bag</t>
  </si>
  <si>
    <t>Sleeping Pad</t>
  </si>
  <si>
    <t>Blanket</t>
  </si>
  <si>
    <t>U.S. Army Poncho Liner</t>
  </si>
  <si>
    <t>Bladder</t>
  </si>
  <si>
    <t>Platypus Big Zip Reservoir - 2L</t>
  </si>
  <si>
    <t>Bottles</t>
  </si>
  <si>
    <t>Smart Water Bottle - 1L</t>
  </si>
  <si>
    <t>Grey Water</t>
  </si>
  <si>
    <t>Evernew Water Hydration Pack - 2L</t>
  </si>
  <si>
    <t xml:space="preserve">Filtration </t>
  </si>
  <si>
    <t xml:space="preserve">Sawyer Squeeze &amp; Syringe </t>
  </si>
  <si>
    <t>Bottle Caps</t>
  </si>
  <si>
    <t>Spare Bottle Caps</t>
  </si>
  <si>
    <t>H20 Scoop</t>
  </si>
  <si>
    <t>HYDRATION SYSTEM</t>
  </si>
  <si>
    <t>COOKING SYSTEM</t>
  </si>
  <si>
    <t>Stove</t>
  </si>
  <si>
    <t>Snow Peak LiteMax Stove</t>
  </si>
  <si>
    <t>Fuel</t>
  </si>
  <si>
    <t>Snow Peak GigaPower 110</t>
  </si>
  <si>
    <t>Windscreen</t>
  </si>
  <si>
    <t>Homemade Foil Windscreen</t>
  </si>
  <si>
    <t>Utensils</t>
  </si>
  <si>
    <t xml:space="preserve">Optimus Titanium Spoon - Long </t>
  </si>
  <si>
    <t>Cooking Pot</t>
  </si>
  <si>
    <t>Snow Peak 700ml Titanium Cup</t>
  </si>
  <si>
    <t>Mic</t>
  </si>
  <si>
    <t>Optimus Insulated Warming Pouch</t>
  </si>
  <si>
    <t>Cup</t>
  </si>
  <si>
    <t>GSI Insulated Plastic Cup</t>
  </si>
  <si>
    <t>Lighter</t>
  </si>
  <si>
    <t>Small Disposable BIC Lighter</t>
  </si>
  <si>
    <t>Towel</t>
  </si>
  <si>
    <t>Sponge</t>
  </si>
  <si>
    <t>Soap</t>
  </si>
  <si>
    <t>Mini Sponge</t>
  </si>
  <si>
    <t xml:space="preserve">Mini Blue Microfiber Towel </t>
  </si>
  <si>
    <t>Shampoo</t>
  </si>
  <si>
    <t>Body Soap</t>
  </si>
  <si>
    <t>Tooth Brush</t>
  </si>
  <si>
    <t>Tooth Paste</t>
  </si>
  <si>
    <t>Crest Travel Size Tooth Paste</t>
  </si>
  <si>
    <t>Floss</t>
  </si>
  <si>
    <t>Mini Floss</t>
  </si>
  <si>
    <t>Foot Care</t>
  </si>
  <si>
    <t>Udderly Smooth Foot Cream</t>
  </si>
  <si>
    <t>FIRE KIT</t>
  </si>
  <si>
    <t>Tinder</t>
  </si>
  <si>
    <t>Fire Starter Cubes</t>
  </si>
  <si>
    <t>Jute Twine</t>
  </si>
  <si>
    <t>Alcohol Pads</t>
  </si>
  <si>
    <t>Starter</t>
  </si>
  <si>
    <t>Magnesium Block</t>
  </si>
  <si>
    <t>Waterproof Matches + Case</t>
  </si>
  <si>
    <t>Kit</t>
  </si>
  <si>
    <t>Orange Pouch / Kit (Empty)</t>
  </si>
  <si>
    <t>Toilet Paper</t>
  </si>
  <si>
    <t>Toilet Paper Roll w/ Core Removed</t>
  </si>
  <si>
    <t>Wet Wipes</t>
  </si>
  <si>
    <t>Sanitizer</t>
  </si>
  <si>
    <t>Trowel</t>
  </si>
  <si>
    <t>Orange Plastic Trowel</t>
  </si>
  <si>
    <t>FIRST AID KIT</t>
  </si>
  <si>
    <t>MIC</t>
  </si>
  <si>
    <t xml:space="preserve">Iodine Pads </t>
  </si>
  <si>
    <t>Fabric Tape</t>
  </si>
  <si>
    <t>Finger Condoms</t>
  </si>
  <si>
    <t>Band-Aids (Assort Sizes)</t>
  </si>
  <si>
    <t>First Aid Pamphlet</t>
  </si>
  <si>
    <t>Small ACE Bandage</t>
  </si>
  <si>
    <t>Pill Bag</t>
  </si>
  <si>
    <t>Neosporin</t>
  </si>
  <si>
    <t>H20 Purification Tabs</t>
  </si>
  <si>
    <t>Purification</t>
  </si>
  <si>
    <t>TOTAL PACK WEIGHT</t>
  </si>
  <si>
    <t>OUNCES</t>
  </si>
  <si>
    <t>POUNDS</t>
  </si>
  <si>
    <t>Moleskin</t>
  </si>
  <si>
    <t>Pocket Knife - Folding</t>
  </si>
  <si>
    <t>Hacky Sack</t>
  </si>
  <si>
    <t>Sea-To-Summit Bug Net for Head</t>
  </si>
  <si>
    <t>REI CampPack Towel (Sweat)</t>
  </si>
  <si>
    <t>REI Red Bandanna</t>
  </si>
  <si>
    <t>Black Diamond SPOT Headlamp</t>
  </si>
  <si>
    <t>Carmex Chapstick Tube</t>
  </si>
  <si>
    <t>Small Blue Tarp</t>
  </si>
  <si>
    <t>Mini Folding Saw</t>
  </si>
  <si>
    <t>Altoid Kit (Empty)*</t>
  </si>
  <si>
    <t>* Signal Mirror</t>
  </si>
  <si>
    <t>* Neon Orange Electrical Tape</t>
  </si>
  <si>
    <t>* Spare Lighter</t>
  </si>
  <si>
    <t>* Tweezers</t>
  </si>
  <si>
    <t>* Ear Plugs (Sets)</t>
  </si>
  <si>
    <t>* Mini Can Opener</t>
  </si>
  <si>
    <t>Fishing Line &amp; Kit</t>
  </si>
  <si>
    <t>Hand Warmers</t>
  </si>
  <si>
    <t>Tyvek Wallet (Cash &amp; Cards)</t>
  </si>
  <si>
    <t>Mini Bungee Cord</t>
  </si>
  <si>
    <t>Small Sewing Kit</t>
  </si>
  <si>
    <t>Deck of Cards</t>
  </si>
  <si>
    <t>Glow Sticks</t>
  </si>
  <si>
    <t>Spare Nylon Strap</t>
  </si>
  <si>
    <t>Clothing</t>
  </si>
  <si>
    <t>Patagonia Balaclava - Purple</t>
  </si>
  <si>
    <t>Outdoor Research Sun Gloves</t>
  </si>
  <si>
    <t>Cotton Short Sleeve "Town Shirt"</t>
  </si>
  <si>
    <t>Cotton Long Sleeve "Town Shirt"</t>
  </si>
  <si>
    <t>Columbia Rain Jacket</t>
  </si>
  <si>
    <t>Gloves; North Face Liners</t>
  </si>
  <si>
    <t>Fuzzy Slipper Socks (Sleeping)</t>
  </si>
  <si>
    <t>Storage</t>
  </si>
  <si>
    <t>Sea-To-Summit 13L Dry Sack (Yello)</t>
  </si>
  <si>
    <t>Gloves; Wool Fingerless</t>
  </si>
  <si>
    <t>FOOD</t>
  </si>
  <si>
    <t>See Food Description Sheet</t>
  </si>
  <si>
    <t>WATER</t>
  </si>
  <si>
    <t>MISCELLANEOUS BAG ITEMS</t>
  </si>
  <si>
    <t>Xtra AAA Batteries (Headlamp)</t>
  </si>
  <si>
    <t>Zip Ties (Assort Sizes)</t>
  </si>
  <si>
    <t>MISCELLANEOUS BAG ITEMS CONTINUED</t>
  </si>
  <si>
    <t>CLOTHING</t>
  </si>
  <si>
    <t>Columbia Button-Up (Long Sleeve)</t>
  </si>
  <si>
    <t>QUANTITY</t>
  </si>
  <si>
    <t>North face Lynx + Sack (Tall)</t>
  </si>
  <si>
    <t>Bottom 1/2 of 16 FL Oz Btl</t>
  </si>
  <si>
    <t>0.5fl Soap Squeeze Bottle</t>
  </si>
  <si>
    <t>TOILETRIES BAG</t>
  </si>
  <si>
    <t xml:space="preserve">Burt's Bees Body Wash + Squeeze </t>
  </si>
  <si>
    <t>Colgate Collapsible Toothbrush</t>
  </si>
  <si>
    <t>Speed Stick Travel Deodorant</t>
  </si>
  <si>
    <t>BATHROOM KIT</t>
  </si>
  <si>
    <t>Cotton Balls Soaked in Vaseline</t>
  </si>
  <si>
    <t>Swedish Fire Steel</t>
  </si>
  <si>
    <t>Gauze Pads (Assort Sizes)</t>
  </si>
  <si>
    <t>Deodorant</t>
  </si>
  <si>
    <t>Mini Krazy Glue Tubes</t>
  </si>
  <si>
    <t>REI Reversible Pillow Sack (Orange) 15L</t>
  </si>
  <si>
    <t>Addidias Vizor</t>
  </si>
  <si>
    <t>Russell Long-John Bottoms</t>
  </si>
  <si>
    <t>Russell Short Sleeve - Wicking (Pr)</t>
  </si>
  <si>
    <t>Spare Backpack Clips (1lg/1sm)</t>
  </si>
  <si>
    <t>1fl T-Sal Shampoo + Squeeze Btl</t>
  </si>
  <si>
    <t>Travel Size Wet Wipes</t>
  </si>
  <si>
    <t>Tick Removal Key</t>
  </si>
  <si>
    <t>Lotramin AF</t>
  </si>
  <si>
    <t>Latex Goves</t>
  </si>
  <si>
    <t>Russell Wicking T-Shirt</t>
  </si>
  <si>
    <t>Under Armor Boxers</t>
  </si>
  <si>
    <t>Smart Wool Socks</t>
  </si>
  <si>
    <t>Keen Hiking Shoes</t>
  </si>
  <si>
    <t xml:space="preserve">Trekking Poles </t>
  </si>
  <si>
    <t>Timex Watch - Black</t>
  </si>
  <si>
    <t>Duct Tape (Wrapped Around Card)</t>
  </si>
  <si>
    <t>UV Buffs - 1 Orange &amp; 1 White/Bk</t>
  </si>
  <si>
    <t>Nitro Fleece Beanie Hat</t>
  </si>
  <si>
    <t>Champinon Sport Boxers</t>
  </si>
  <si>
    <t>REI Convertible Pants  + Web Belt</t>
  </si>
  <si>
    <t>WEARING:</t>
  </si>
  <si>
    <t>50 Foot of 550 Cord (Orange)</t>
  </si>
  <si>
    <t>Contact Solution &amp; Case</t>
  </si>
  <si>
    <t>ShamWOW Towel / Gold Bond</t>
  </si>
  <si>
    <t>EXPED SynCell 5 Sleeping Pad</t>
  </si>
  <si>
    <t>REI Passage 2 Tent + Foot Print</t>
  </si>
  <si>
    <t>Hammock</t>
  </si>
  <si>
    <t>REI Revel Cloud Down Vest</t>
  </si>
  <si>
    <t>Sunglasses</t>
  </si>
  <si>
    <t>Keen Clearwater CNX Sandles</t>
  </si>
  <si>
    <t>Russell Long Sleeve - Wicking (Nvy)</t>
  </si>
  <si>
    <t>Nike Basketball Shorts "Town"</t>
  </si>
  <si>
    <t>10 Lbs</t>
  </si>
  <si>
    <t>32.4oz ea</t>
  </si>
  <si>
    <t>Hitch Hike Sign</t>
  </si>
  <si>
    <t>EXTERIOR PACK POCKET ITEMS</t>
  </si>
  <si>
    <t>Sunglasses &amp; Microfiber Pouch</t>
  </si>
  <si>
    <t>Coghlans Sierra Cup</t>
  </si>
  <si>
    <t>Sinclair Credit Card Knife</t>
  </si>
  <si>
    <t>Dry Sack</t>
  </si>
  <si>
    <t>Sea-To-Summit 20L Food Bag - Red</t>
  </si>
  <si>
    <t>2fl oz. Hand Sanitizer</t>
  </si>
  <si>
    <t>Suunto M-3D Compass</t>
  </si>
  <si>
    <t>Pavment Tips For Trekking Poles</t>
  </si>
  <si>
    <t>TOTAL BASE WEIGHT W/O FOOD &amp; WATER</t>
  </si>
  <si>
    <t>Chainmate 24" Pocket Chain Saw</t>
  </si>
  <si>
    <t>* Nail Clippers &amp; Nail File</t>
  </si>
  <si>
    <t>Vitiman C, Tums &amp; Tumeric</t>
  </si>
  <si>
    <t>2 &amp; 1</t>
  </si>
  <si>
    <t>0.2 / 0.8</t>
  </si>
  <si>
    <t>ENO DoubleNest Hammock + Straps</t>
  </si>
  <si>
    <t>Hotlips + Plastic Fork</t>
  </si>
  <si>
    <t>x2 Sets of Headphones</t>
  </si>
  <si>
    <t>Suncreen &amp; Bug Spray</t>
  </si>
  <si>
    <t>Travel Crystal</t>
  </si>
  <si>
    <t>Cell Phone / 2port Charger + Cord</t>
  </si>
  <si>
    <t>Black &amp; White Trash Bags</t>
  </si>
  <si>
    <t>Bushnell Monocular</t>
  </si>
  <si>
    <t>Maps / Guide + Books &amp; Papers</t>
  </si>
  <si>
    <t>Sharpie Marker</t>
  </si>
  <si>
    <t>Spare Bite Valves &amp; Squeeze Bag</t>
  </si>
  <si>
    <t>Patagonia Micro-D Fleece</t>
  </si>
  <si>
    <t>Wigwam Socks + KneeHigh Nylons</t>
  </si>
  <si>
    <t xml:space="preserve">Gaiters; Dirty Girl &amp; REI Brand </t>
  </si>
  <si>
    <t>Full Capacity: 2L, 1L, 2L</t>
  </si>
  <si>
    <t>3 Liters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</si>
</sst>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3A1A9"/>
        <bgColor indexed="64"/>
      </patternFill>
    </fill>
  </fills>
  <borders count="3">
    <border>
      <left/>
      <right/>
      <top/>
      <bottom/>
      <diagonal/>
    </border>
    <border>
      <left style="thin">
        <color rgb="FF03ADB5"/>
      </left>
      <right style="thin">
        <color rgb="FF03ADB5"/>
      </right>
      <top style="thin">
        <color rgb="FF03ADB5"/>
      </top>
      <bottom style="thin">
        <color rgb="FF03ADB5"/>
      </bottom>
      <diagonal/>
    </border>
    <border>
      <left style="thin">
        <color rgb="FF03A1A9"/>
      </left>
      <right style="thin">
        <color rgb="FF03A1A9"/>
      </right>
      <top style="thin">
        <color rgb="FF03A1A9"/>
      </top>
      <bottom style="thin">
        <color rgb="FF03A1A9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3" borderId="0" xfId="0" applyFill="1"/>
    <xf numFmtId="0" fontId="1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4" borderId="1" xfId="0" applyFont="1" applyFill="1" applyBorder="1"/>
    <xf numFmtId="0" fontId="5" fillId="0" borderId="1" xfId="0" applyFont="1" applyBorder="1"/>
    <xf numFmtId="0" fontId="5" fillId="0" borderId="2" xfId="0" applyFont="1" applyBorder="1"/>
    <xf numFmtId="0" fontId="5" fillId="4" borderId="2" xfId="0" applyFont="1" applyFill="1" applyBorder="1"/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5" fillId="0" borderId="2" xfId="0" applyFont="1" applyFill="1" applyBorder="1"/>
    <xf numFmtId="0" fontId="5" fillId="0" borderId="0" xfId="0" applyFont="1"/>
    <xf numFmtId="0" fontId="5" fillId="4" borderId="2" xfId="0" applyFont="1" applyFill="1" applyBorder="1" applyAlignment="1">
      <alignment horizontal="right"/>
    </xf>
    <xf numFmtId="0" fontId="0" fillId="4" borderId="0" xfId="0" applyFill="1"/>
    <xf numFmtId="16" fontId="5" fillId="4" borderId="2" xfId="0" applyNumberFormat="1" applyFont="1" applyFill="1" applyBorder="1" applyAlignment="1">
      <alignment horizontal="right"/>
    </xf>
    <xf numFmtId="0" fontId="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Fill="1" applyBorder="1"/>
    <xf numFmtId="0" fontId="6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CCFF"/>
      <color rgb="FF03A1A9"/>
      <color rgb="FF03ADB5"/>
      <color rgb="FF008986"/>
      <color rgb="FF0099CC"/>
      <color rgb="FF2157C3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8"/>
  <sheetViews>
    <sheetView tabSelected="1" topLeftCell="A163" workbookViewId="0">
      <selection activeCell="L46" sqref="L46"/>
    </sheetView>
  </sheetViews>
  <sheetFormatPr defaultRowHeight="15" x14ac:dyDescent="0.25"/>
  <cols>
    <col min="1" max="1" width="15.5703125" customWidth="1"/>
    <col min="2" max="2" width="31.85546875" customWidth="1"/>
    <col min="3" max="3" width="11.7109375" customWidth="1"/>
    <col min="4" max="4" width="13.5703125" customWidth="1"/>
    <col min="5" max="5" width="15.140625" customWidth="1"/>
    <col min="6" max="6" width="0.140625" customWidth="1"/>
    <col min="7" max="8" width="9.140625" hidden="1" customWidth="1"/>
    <col min="9" max="9" width="9.28515625" hidden="1" customWidth="1"/>
    <col min="10" max="10" width="9.140625" hidden="1" customWidth="1"/>
  </cols>
  <sheetData>
    <row r="1" spans="1:1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8.2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1" hidden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</row>
    <row r="4" spans="1:11" ht="4.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1" x14ac:dyDescent="0.25">
      <c r="A5" s="1"/>
      <c r="B5" s="1"/>
      <c r="C5" s="11" t="s">
        <v>94</v>
      </c>
      <c r="D5" s="11" t="s">
        <v>95</v>
      </c>
      <c r="E5" s="1"/>
      <c r="F5" s="1"/>
      <c r="G5" s="1"/>
      <c r="H5" s="1"/>
      <c r="I5" s="1"/>
      <c r="J5" s="1"/>
    </row>
    <row r="6" spans="1:11" x14ac:dyDescent="0.25">
      <c r="A6" s="10" t="s">
        <v>200</v>
      </c>
      <c r="B6" s="1"/>
      <c r="C6" s="22">
        <f>SUM(E11,E18,E25,E34,E51,E62,E69,E80,E97,E121,E148)</f>
        <v>602.70000000000005</v>
      </c>
      <c r="D6" s="22">
        <f>SUM(C6/16)</f>
        <v>37.668750000000003</v>
      </c>
      <c r="E6" s="1"/>
      <c r="F6" s="1"/>
      <c r="G6" s="1"/>
      <c r="H6" s="1"/>
      <c r="I6" s="1"/>
      <c r="J6" s="1"/>
    </row>
    <row r="7" spans="1:11" ht="8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4.5" customHeight="1" x14ac:dyDescent="0.25">
      <c r="A8" s="19"/>
      <c r="B8" s="19"/>
      <c r="C8" s="19"/>
      <c r="D8" s="19"/>
      <c r="E8" s="19"/>
    </row>
    <row r="9" spans="1:11" x14ac:dyDescent="0.25">
      <c r="A9" s="3" t="s">
        <v>2</v>
      </c>
      <c r="B9" s="3" t="s">
        <v>5</v>
      </c>
      <c r="C9" s="3" t="s">
        <v>141</v>
      </c>
      <c r="D9" s="3" t="s">
        <v>6</v>
      </c>
      <c r="E9" s="3" t="s">
        <v>3</v>
      </c>
    </row>
    <row r="10" spans="1:11" ht="11.25" customHeight="1" x14ac:dyDescent="0.25">
      <c r="A10" s="19"/>
      <c r="B10" s="19"/>
      <c r="C10" s="19"/>
      <c r="D10" s="19"/>
      <c r="E10" s="19"/>
    </row>
    <row r="11" spans="1:11" x14ac:dyDescent="0.25">
      <c r="A11" s="4" t="s">
        <v>1</v>
      </c>
      <c r="B11" s="2"/>
      <c r="E11" s="5">
        <f>SUM(E12,E13,E14,E15,E16)</f>
        <v>17.799999999999997</v>
      </c>
      <c r="K11">
        <f>SUM(E11/16)</f>
        <v>1.1124999999999998</v>
      </c>
    </row>
    <row r="12" spans="1:11" ht="17.25" customHeight="1" x14ac:dyDescent="0.25">
      <c r="A12" s="6" t="s">
        <v>4</v>
      </c>
      <c r="B12" s="6" t="s">
        <v>7</v>
      </c>
      <c r="C12" s="6">
        <v>1</v>
      </c>
      <c r="D12" s="6"/>
      <c r="E12" s="6">
        <v>5</v>
      </c>
    </row>
    <row r="13" spans="1:11" x14ac:dyDescent="0.25">
      <c r="A13" s="7" t="s">
        <v>8</v>
      </c>
      <c r="B13" s="7" t="s">
        <v>9</v>
      </c>
      <c r="C13" s="7">
        <v>1</v>
      </c>
      <c r="D13" s="7"/>
      <c r="E13" s="7">
        <v>4</v>
      </c>
    </row>
    <row r="14" spans="1:11" x14ac:dyDescent="0.25">
      <c r="A14" s="6" t="s">
        <v>10</v>
      </c>
      <c r="B14" s="6" t="s">
        <v>11</v>
      </c>
      <c r="C14" s="6">
        <v>2</v>
      </c>
      <c r="D14" s="6">
        <v>2.2999999999999998</v>
      </c>
      <c r="E14" s="6">
        <v>4.5999999999999996</v>
      </c>
    </row>
    <row r="15" spans="1:11" x14ac:dyDescent="0.25">
      <c r="A15" s="7" t="s">
        <v>12</v>
      </c>
      <c r="B15" s="7" t="s">
        <v>14</v>
      </c>
      <c r="C15" s="7">
        <v>4</v>
      </c>
      <c r="D15" s="7">
        <v>0.3</v>
      </c>
      <c r="E15" s="7">
        <v>1.2</v>
      </c>
    </row>
    <row r="16" spans="1:11" x14ac:dyDescent="0.25">
      <c r="A16" s="6" t="s">
        <v>15</v>
      </c>
      <c r="B16" s="6" t="s">
        <v>13</v>
      </c>
      <c r="C16" s="6">
        <v>1</v>
      </c>
      <c r="D16" s="6"/>
      <c r="E16" s="6">
        <v>3</v>
      </c>
    </row>
    <row r="18" spans="1:11" x14ac:dyDescent="0.25">
      <c r="A18" s="4" t="s">
        <v>16</v>
      </c>
      <c r="E18" s="5">
        <f>SUM(E19,E20,E21,E22,E23)</f>
        <v>219.3</v>
      </c>
      <c r="K18">
        <f>SUM(E18/16)</f>
        <v>13.706250000000001</v>
      </c>
    </row>
    <row r="19" spans="1:11" ht="17.25" customHeight="1" x14ac:dyDescent="0.25">
      <c r="A19" s="6" t="s">
        <v>17</v>
      </c>
      <c r="B19" s="6" t="s">
        <v>181</v>
      </c>
      <c r="C19" s="6">
        <v>1</v>
      </c>
      <c r="D19" s="6"/>
      <c r="E19" s="6">
        <v>96</v>
      </c>
    </row>
    <row r="20" spans="1:11" x14ac:dyDescent="0.25">
      <c r="A20" s="7" t="s">
        <v>182</v>
      </c>
      <c r="B20" s="7" t="s">
        <v>206</v>
      </c>
      <c r="C20" s="7">
        <v>1</v>
      </c>
      <c r="D20" s="7"/>
      <c r="E20" s="21">
        <v>28.4</v>
      </c>
    </row>
    <row r="21" spans="1:11" x14ac:dyDescent="0.25">
      <c r="A21" s="6" t="s">
        <v>18</v>
      </c>
      <c r="B21" s="6" t="s">
        <v>142</v>
      </c>
      <c r="C21" s="6">
        <v>1</v>
      </c>
      <c r="D21" s="6"/>
      <c r="E21" s="6">
        <v>36.200000000000003</v>
      </c>
    </row>
    <row r="22" spans="1:11" x14ac:dyDescent="0.25">
      <c r="A22" s="7" t="s">
        <v>20</v>
      </c>
      <c r="B22" s="7" t="s">
        <v>21</v>
      </c>
      <c r="C22" s="7">
        <v>1</v>
      </c>
      <c r="D22" s="7"/>
      <c r="E22" s="7">
        <v>21.7</v>
      </c>
    </row>
    <row r="23" spans="1:11" x14ac:dyDescent="0.25">
      <c r="A23" s="6" t="s">
        <v>19</v>
      </c>
      <c r="B23" s="6" t="s">
        <v>180</v>
      </c>
      <c r="C23" s="6">
        <v>1</v>
      </c>
      <c r="D23" s="6"/>
      <c r="E23" s="6">
        <v>37</v>
      </c>
    </row>
    <row r="25" spans="1:11" x14ac:dyDescent="0.25">
      <c r="A25" s="4" t="s">
        <v>33</v>
      </c>
      <c r="E25" s="5">
        <f>SUM(E26,E27,E28,E29,E30,E31,E32)</f>
        <v>15.400000000000002</v>
      </c>
      <c r="K25">
        <f>SUM(E25/16)</f>
        <v>0.96250000000000013</v>
      </c>
    </row>
    <row r="26" spans="1:11" ht="17.25" customHeight="1" x14ac:dyDescent="0.25">
      <c r="A26" s="6" t="s">
        <v>22</v>
      </c>
      <c r="B26" s="6" t="s">
        <v>23</v>
      </c>
      <c r="C26" s="6">
        <v>1</v>
      </c>
      <c r="D26" s="6"/>
      <c r="E26" s="6">
        <v>6</v>
      </c>
    </row>
    <row r="27" spans="1:11" x14ac:dyDescent="0.25">
      <c r="A27" s="7" t="s">
        <v>24</v>
      </c>
      <c r="B27" s="7" t="s">
        <v>25</v>
      </c>
      <c r="C27" s="7">
        <v>1</v>
      </c>
      <c r="D27" s="7"/>
      <c r="E27" s="7">
        <v>1.4</v>
      </c>
    </row>
    <row r="28" spans="1:11" x14ac:dyDescent="0.25">
      <c r="A28" s="6" t="s">
        <v>30</v>
      </c>
      <c r="B28" s="6" t="s">
        <v>31</v>
      </c>
      <c r="C28" s="6">
        <v>2</v>
      </c>
      <c r="D28" s="6">
        <v>0.1</v>
      </c>
      <c r="E28" s="6">
        <v>0.2</v>
      </c>
    </row>
    <row r="29" spans="1:11" x14ac:dyDescent="0.25">
      <c r="A29" s="7" t="s">
        <v>26</v>
      </c>
      <c r="B29" s="7" t="s">
        <v>27</v>
      </c>
      <c r="C29" s="7">
        <v>1</v>
      </c>
      <c r="D29" s="7"/>
      <c r="E29" s="7">
        <v>1.5</v>
      </c>
    </row>
    <row r="30" spans="1:11" x14ac:dyDescent="0.25">
      <c r="A30" s="6" t="s">
        <v>28</v>
      </c>
      <c r="B30" s="6" t="s">
        <v>29</v>
      </c>
      <c r="C30" s="6">
        <v>1</v>
      </c>
      <c r="D30" s="6"/>
      <c r="E30" s="6">
        <v>4</v>
      </c>
    </row>
    <row r="31" spans="1:11" x14ac:dyDescent="0.25">
      <c r="A31" s="7" t="s">
        <v>32</v>
      </c>
      <c r="B31" s="7" t="s">
        <v>143</v>
      </c>
      <c r="C31" s="7">
        <v>1</v>
      </c>
      <c r="D31" s="7"/>
      <c r="E31" s="7">
        <v>0.1</v>
      </c>
    </row>
    <row r="32" spans="1:11" x14ac:dyDescent="0.25">
      <c r="A32" s="6" t="s">
        <v>92</v>
      </c>
      <c r="B32" s="6" t="s">
        <v>91</v>
      </c>
      <c r="C32" s="6">
        <v>2</v>
      </c>
      <c r="D32" s="6">
        <v>1.1000000000000001</v>
      </c>
      <c r="E32" s="6">
        <v>2.2000000000000002</v>
      </c>
    </row>
    <row r="34" spans="1:11" ht="17.25" customHeight="1" x14ac:dyDescent="0.25">
      <c r="A34" s="4" t="s">
        <v>34</v>
      </c>
      <c r="E34" s="5">
        <f>SUM(E35,E36,E37,E38,E39,E40,E41,E42,E43,E44,E45,E46,E47,E48,E49)</f>
        <v>40.1</v>
      </c>
      <c r="K34">
        <f>SUM(E34/16)</f>
        <v>2.5062500000000001</v>
      </c>
    </row>
    <row r="35" spans="1:11" ht="17.25" customHeight="1" x14ac:dyDescent="0.25">
      <c r="A35" s="9" t="s">
        <v>35</v>
      </c>
      <c r="B35" s="9" t="s">
        <v>36</v>
      </c>
      <c r="C35" s="9">
        <v>1</v>
      </c>
      <c r="D35" s="9"/>
      <c r="E35" s="9">
        <v>2.2999999999999998</v>
      </c>
    </row>
    <row r="36" spans="1:11" x14ac:dyDescent="0.25">
      <c r="A36" s="8" t="s">
        <v>37</v>
      </c>
      <c r="B36" s="8" t="s">
        <v>38</v>
      </c>
      <c r="C36" s="8">
        <v>2</v>
      </c>
      <c r="D36" s="8">
        <v>7.4</v>
      </c>
      <c r="E36" s="8">
        <v>14.8</v>
      </c>
    </row>
    <row r="37" spans="1:11" x14ac:dyDescent="0.25">
      <c r="A37" s="9" t="s">
        <v>39</v>
      </c>
      <c r="B37" s="9" t="s">
        <v>40</v>
      </c>
      <c r="C37" s="9">
        <v>1</v>
      </c>
      <c r="D37" s="9"/>
      <c r="E37" s="9">
        <v>0.4</v>
      </c>
    </row>
    <row r="38" spans="1:11" x14ac:dyDescent="0.25">
      <c r="A38" s="8" t="s">
        <v>41</v>
      </c>
      <c r="B38" s="8" t="s">
        <v>42</v>
      </c>
      <c r="C38" s="8">
        <v>1</v>
      </c>
      <c r="D38" s="8"/>
      <c r="E38" s="8">
        <v>0.7</v>
      </c>
    </row>
    <row r="39" spans="1:11" x14ac:dyDescent="0.25">
      <c r="A39" s="9" t="s">
        <v>43</v>
      </c>
      <c r="B39" s="9" t="s">
        <v>44</v>
      </c>
      <c r="C39" s="9">
        <v>1</v>
      </c>
      <c r="D39" s="9"/>
      <c r="E39" s="9">
        <v>4.5</v>
      </c>
    </row>
    <row r="40" spans="1:11" x14ac:dyDescent="0.25">
      <c r="A40" s="8" t="s">
        <v>45</v>
      </c>
      <c r="B40" s="8" t="s">
        <v>207</v>
      </c>
      <c r="C40" s="8">
        <v>2</v>
      </c>
      <c r="D40" s="8">
        <v>0.1</v>
      </c>
      <c r="E40" s="8">
        <v>0.2</v>
      </c>
    </row>
    <row r="41" spans="1:11" x14ac:dyDescent="0.25">
      <c r="A41" s="9" t="s">
        <v>45</v>
      </c>
      <c r="B41" s="9" t="s">
        <v>46</v>
      </c>
      <c r="C41" s="9">
        <v>1</v>
      </c>
      <c r="D41" s="9"/>
      <c r="E41" s="9">
        <v>2.1</v>
      </c>
    </row>
    <row r="42" spans="1:11" x14ac:dyDescent="0.25">
      <c r="A42" s="8" t="s">
        <v>47</v>
      </c>
      <c r="B42" s="8" t="s">
        <v>48</v>
      </c>
      <c r="C42" s="8">
        <v>1</v>
      </c>
      <c r="D42" s="8"/>
      <c r="E42" s="8">
        <v>3.8</v>
      </c>
    </row>
    <row r="43" spans="1:11" x14ac:dyDescent="0.25">
      <c r="A43" s="9" t="s">
        <v>49</v>
      </c>
      <c r="B43" s="9" t="s">
        <v>50</v>
      </c>
      <c r="C43" s="9">
        <v>1</v>
      </c>
      <c r="D43" s="9"/>
      <c r="E43" s="9">
        <v>0.4</v>
      </c>
    </row>
    <row r="44" spans="1:11" x14ac:dyDescent="0.25">
      <c r="A44" s="8" t="s">
        <v>51</v>
      </c>
      <c r="B44" s="8" t="s">
        <v>55</v>
      </c>
      <c r="C44" s="8">
        <v>1</v>
      </c>
      <c r="D44" s="8"/>
      <c r="E44" s="8">
        <v>1</v>
      </c>
    </row>
    <row r="45" spans="1:11" x14ac:dyDescent="0.25">
      <c r="A45" s="9" t="s">
        <v>52</v>
      </c>
      <c r="B45" s="9" t="s">
        <v>54</v>
      </c>
      <c r="C45" s="9">
        <v>1</v>
      </c>
      <c r="D45" s="9"/>
      <c r="E45" s="9">
        <v>0.3</v>
      </c>
    </row>
    <row r="46" spans="1:11" x14ac:dyDescent="0.25">
      <c r="A46" s="8" t="s">
        <v>53</v>
      </c>
      <c r="B46" s="8" t="s">
        <v>144</v>
      </c>
      <c r="C46" s="8">
        <v>1</v>
      </c>
      <c r="D46" s="8"/>
      <c r="E46" s="8">
        <v>0.8</v>
      </c>
    </row>
    <row r="47" spans="1:11" x14ac:dyDescent="0.25">
      <c r="A47" s="9" t="s">
        <v>41</v>
      </c>
      <c r="B47" s="9" t="s">
        <v>194</v>
      </c>
      <c r="C47" s="9">
        <v>1</v>
      </c>
      <c r="D47" s="9"/>
      <c r="E47" s="9">
        <v>2</v>
      </c>
    </row>
    <row r="48" spans="1:11" x14ac:dyDescent="0.25">
      <c r="A48" s="8" t="s">
        <v>43</v>
      </c>
      <c r="B48" s="8" t="s">
        <v>193</v>
      </c>
      <c r="C48" s="8">
        <v>1</v>
      </c>
      <c r="D48" s="8"/>
      <c r="E48" s="12">
        <v>3.6</v>
      </c>
    </row>
    <row r="49" spans="1:11" x14ac:dyDescent="0.25">
      <c r="A49" s="9" t="s">
        <v>195</v>
      </c>
      <c r="B49" s="9" t="s">
        <v>196</v>
      </c>
      <c r="C49" s="9">
        <v>1</v>
      </c>
      <c r="D49" s="9"/>
      <c r="E49" s="9">
        <v>3.2</v>
      </c>
    </row>
    <row r="51" spans="1:11" ht="17.25" customHeight="1" x14ac:dyDescent="0.25">
      <c r="A51" s="4" t="s">
        <v>145</v>
      </c>
      <c r="E51" s="5">
        <f>SUM(E52,E53,E54,E55,E56,E57,E58,E59,E60)</f>
        <v>17.599999999999998</v>
      </c>
      <c r="K51">
        <f>SUM(E51/16)</f>
        <v>1.0999999999999999</v>
      </c>
    </row>
    <row r="52" spans="1:11" ht="17.25" customHeight="1" x14ac:dyDescent="0.25">
      <c r="A52" s="6" t="s">
        <v>56</v>
      </c>
      <c r="B52" s="6" t="s">
        <v>160</v>
      </c>
      <c r="C52" s="6">
        <v>1</v>
      </c>
      <c r="D52" s="6"/>
      <c r="E52" s="6">
        <v>3</v>
      </c>
    </row>
    <row r="53" spans="1:11" x14ac:dyDescent="0.25">
      <c r="A53" s="7" t="s">
        <v>57</v>
      </c>
      <c r="B53" s="7" t="s">
        <v>146</v>
      </c>
      <c r="C53" s="7">
        <v>1</v>
      </c>
      <c r="D53" s="7"/>
      <c r="E53" s="7">
        <v>3</v>
      </c>
    </row>
    <row r="54" spans="1:11" x14ac:dyDescent="0.25">
      <c r="A54" s="6" t="s">
        <v>58</v>
      </c>
      <c r="B54" s="6" t="s">
        <v>147</v>
      </c>
      <c r="C54" s="6">
        <v>1</v>
      </c>
      <c r="D54" s="6"/>
      <c r="E54" s="6">
        <v>0.8</v>
      </c>
    </row>
    <row r="55" spans="1:11" x14ac:dyDescent="0.25">
      <c r="A55" s="7" t="s">
        <v>59</v>
      </c>
      <c r="B55" s="7" t="s">
        <v>60</v>
      </c>
      <c r="C55" s="7">
        <v>1</v>
      </c>
      <c r="D55" s="7"/>
      <c r="E55" s="7">
        <v>1.1000000000000001</v>
      </c>
    </row>
    <row r="56" spans="1:11" x14ac:dyDescent="0.25">
      <c r="A56" s="6" t="s">
        <v>61</v>
      </c>
      <c r="B56" s="6" t="s">
        <v>62</v>
      </c>
      <c r="C56" s="6">
        <v>1</v>
      </c>
      <c r="D56" s="6"/>
      <c r="E56" s="6">
        <v>0.2</v>
      </c>
    </row>
    <row r="57" spans="1:11" x14ac:dyDescent="0.25">
      <c r="A57" s="7" t="s">
        <v>153</v>
      </c>
      <c r="B57" s="7" t="s">
        <v>148</v>
      </c>
      <c r="C57" s="7">
        <v>1</v>
      </c>
      <c r="D57" s="7"/>
      <c r="E57" s="7">
        <v>1.7</v>
      </c>
    </row>
    <row r="58" spans="1:11" x14ac:dyDescent="0.25">
      <c r="A58" s="6" t="s">
        <v>63</v>
      </c>
      <c r="B58" s="6" t="s">
        <v>64</v>
      </c>
      <c r="C58" s="6">
        <v>1</v>
      </c>
      <c r="D58" s="6"/>
      <c r="E58" s="6">
        <v>2.5</v>
      </c>
    </row>
    <row r="59" spans="1:11" x14ac:dyDescent="0.25">
      <c r="A59" s="7" t="s">
        <v>45</v>
      </c>
      <c r="B59" s="7" t="s">
        <v>178</v>
      </c>
      <c r="C59" s="7">
        <v>1</v>
      </c>
      <c r="D59" s="7"/>
      <c r="E59" s="7">
        <v>3.1</v>
      </c>
    </row>
    <row r="60" spans="1:11" x14ac:dyDescent="0.25">
      <c r="A60" s="6" t="s">
        <v>51</v>
      </c>
      <c r="B60" s="6" t="s">
        <v>179</v>
      </c>
      <c r="C60" s="6">
        <v>1</v>
      </c>
      <c r="D60" s="6"/>
      <c r="E60" s="6">
        <v>2.2000000000000002</v>
      </c>
    </row>
    <row r="62" spans="1:11" ht="17.25" customHeight="1" x14ac:dyDescent="0.25">
      <c r="A62" s="4" t="s">
        <v>149</v>
      </c>
      <c r="B62" s="2"/>
      <c r="E62" s="5">
        <f>SUM(E63,E64,E65,E66,E67)</f>
        <v>10.200000000000001</v>
      </c>
      <c r="K62">
        <f>SUM(E62/16)</f>
        <v>0.63750000000000007</v>
      </c>
    </row>
    <row r="63" spans="1:11" ht="17.25" customHeight="1" x14ac:dyDescent="0.25">
      <c r="A63" s="6" t="s">
        <v>75</v>
      </c>
      <c r="B63" s="6" t="s">
        <v>76</v>
      </c>
      <c r="C63" s="6">
        <v>1</v>
      </c>
      <c r="D63" s="6"/>
      <c r="E63" s="6">
        <v>0</v>
      </c>
    </row>
    <row r="64" spans="1:11" x14ac:dyDescent="0.25">
      <c r="A64" s="7" t="s">
        <v>77</v>
      </c>
      <c r="B64" s="7" t="s">
        <v>161</v>
      </c>
      <c r="C64" s="7">
        <v>1</v>
      </c>
      <c r="D64" s="7"/>
      <c r="E64" s="7">
        <v>6.4</v>
      </c>
    </row>
    <row r="65" spans="1:11" x14ac:dyDescent="0.25">
      <c r="A65" s="6" t="s">
        <v>78</v>
      </c>
      <c r="B65" s="6" t="s">
        <v>197</v>
      </c>
      <c r="C65" s="6">
        <v>1</v>
      </c>
      <c r="D65" s="6"/>
      <c r="E65" s="6">
        <v>2</v>
      </c>
    </row>
    <row r="66" spans="1:11" x14ac:dyDescent="0.25">
      <c r="A66" s="7" t="s">
        <v>79</v>
      </c>
      <c r="B66" s="7" t="s">
        <v>80</v>
      </c>
      <c r="C66" s="7">
        <v>1</v>
      </c>
      <c r="D66" s="7"/>
      <c r="E66" s="7">
        <v>1.8</v>
      </c>
    </row>
    <row r="67" spans="1:11" x14ac:dyDescent="0.25">
      <c r="A67" s="6"/>
      <c r="B67" s="6"/>
      <c r="C67" s="6"/>
      <c r="D67" s="6"/>
      <c r="E67" s="6"/>
    </row>
    <row r="69" spans="1:11" ht="17.25" customHeight="1" x14ac:dyDescent="0.25">
      <c r="A69" s="4" t="s">
        <v>65</v>
      </c>
      <c r="E69" s="5">
        <f>SUM(E70,E71,E72,E73,E74,E75,E76,E77,E78)</f>
        <v>8.6999999999999993</v>
      </c>
      <c r="K69">
        <f>SUM(E69/16)</f>
        <v>0.54374999999999996</v>
      </c>
    </row>
    <row r="70" spans="1:11" ht="17.25" customHeight="1" x14ac:dyDescent="0.25">
      <c r="A70" s="6" t="s">
        <v>66</v>
      </c>
      <c r="B70" s="6" t="s">
        <v>150</v>
      </c>
      <c r="C70" s="6">
        <v>1</v>
      </c>
      <c r="D70" s="6"/>
      <c r="E70" s="6">
        <v>0.7</v>
      </c>
    </row>
    <row r="71" spans="1:11" x14ac:dyDescent="0.25">
      <c r="A71" s="7" t="s">
        <v>66</v>
      </c>
      <c r="B71" s="7" t="s">
        <v>67</v>
      </c>
      <c r="C71" s="7">
        <v>5</v>
      </c>
      <c r="D71" s="7">
        <v>0.1</v>
      </c>
      <c r="E71" s="7">
        <v>0.5</v>
      </c>
    </row>
    <row r="72" spans="1:11" x14ac:dyDescent="0.25">
      <c r="A72" s="6" t="s">
        <v>66</v>
      </c>
      <c r="B72" s="6" t="s">
        <v>68</v>
      </c>
      <c r="C72" s="6">
        <v>1</v>
      </c>
      <c r="D72" s="6"/>
      <c r="E72" s="6">
        <v>0.2</v>
      </c>
    </row>
    <row r="73" spans="1:11" x14ac:dyDescent="0.25">
      <c r="A73" s="7" t="s">
        <v>66</v>
      </c>
      <c r="B73" s="7" t="s">
        <v>69</v>
      </c>
      <c r="C73" s="7">
        <v>5</v>
      </c>
      <c r="D73" s="7">
        <v>0.1</v>
      </c>
      <c r="E73" s="7">
        <v>0.5</v>
      </c>
    </row>
    <row r="74" spans="1:11" x14ac:dyDescent="0.25">
      <c r="A74" s="6" t="s">
        <v>70</v>
      </c>
      <c r="B74" s="6" t="s">
        <v>50</v>
      </c>
      <c r="C74" s="6">
        <v>1</v>
      </c>
      <c r="D74" s="6"/>
      <c r="E74" s="6">
        <v>0.5</v>
      </c>
    </row>
    <row r="75" spans="1:11" x14ac:dyDescent="0.25">
      <c r="A75" s="7" t="s">
        <v>70</v>
      </c>
      <c r="B75" s="7" t="s">
        <v>151</v>
      </c>
      <c r="C75" s="7">
        <v>1</v>
      </c>
      <c r="D75" s="7"/>
      <c r="E75" s="7">
        <v>1</v>
      </c>
    </row>
    <row r="76" spans="1:11" x14ac:dyDescent="0.25">
      <c r="A76" s="6" t="s">
        <v>70</v>
      </c>
      <c r="B76" s="6" t="s">
        <v>71</v>
      </c>
      <c r="C76" s="6">
        <v>1</v>
      </c>
      <c r="D76" s="6"/>
      <c r="E76" s="6">
        <v>1.5</v>
      </c>
    </row>
    <row r="77" spans="1:11" x14ac:dyDescent="0.25">
      <c r="A77" s="7" t="s">
        <v>70</v>
      </c>
      <c r="B77" s="7" t="s">
        <v>72</v>
      </c>
      <c r="C77" s="7">
        <v>1</v>
      </c>
      <c r="D77" s="7"/>
      <c r="E77" s="7">
        <v>0.8</v>
      </c>
    </row>
    <row r="78" spans="1:11" x14ac:dyDescent="0.25">
      <c r="A78" s="6" t="s">
        <v>73</v>
      </c>
      <c r="B78" s="6" t="s">
        <v>74</v>
      </c>
      <c r="C78" s="6">
        <v>1</v>
      </c>
      <c r="D78" s="6"/>
      <c r="E78" s="6">
        <v>3</v>
      </c>
    </row>
    <row r="80" spans="1:11" x14ac:dyDescent="0.25">
      <c r="A80" s="4" t="s">
        <v>81</v>
      </c>
      <c r="E80" s="5">
        <v>12.8</v>
      </c>
      <c r="K80">
        <f>SUM(E80/16)</f>
        <v>0.8</v>
      </c>
    </row>
    <row r="81" spans="1:5" ht="17.25" customHeight="1" x14ac:dyDescent="0.25">
      <c r="A81" s="9" t="s">
        <v>82</v>
      </c>
      <c r="B81" s="9" t="s">
        <v>87</v>
      </c>
      <c r="C81" s="9">
        <v>1</v>
      </c>
      <c r="D81" s="9"/>
      <c r="E81" s="9"/>
    </row>
    <row r="82" spans="1:5" x14ac:dyDescent="0.25">
      <c r="A82" s="8" t="s">
        <v>82</v>
      </c>
      <c r="B82" s="8" t="s">
        <v>152</v>
      </c>
      <c r="C82" s="8">
        <v>1</v>
      </c>
      <c r="D82" s="8"/>
      <c r="E82" s="8"/>
    </row>
    <row r="83" spans="1:5" x14ac:dyDescent="0.25">
      <c r="A83" s="9" t="s">
        <v>82</v>
      </c>
      <c r="B83" s="9" t="s">
        <v>84</v>
      </c>
      <c r="C83" s="9">
        <v>1</v>
      </c>
      <c r="D83" s="9"/>
      <c r="E83" s="9"/>
    </row>
    <row r="84" spans="1:5" x14ac:dyDescent="0.25">
      <c r="A84" s="8" t="s">
        <v>82</v>
      </c>
      <c r="B84" s="8" t="s">
        <v>85</v>
      </c>
      <c r="C84" s="8">
        <v>1</v>
      </c>
      <c r="D84" s="8"/>
      <c r="E84" s="8"/>
    </row>
    <row r="85" spans="1:5" x14ac:dyDescent="0.25">
      <c r="A85" s="9" t="s">
        <v>82</v>
      </c>
      <c r="B85" s="9" t="s">
        <v>86</v>
      </c>
      <c r="C85" s="9">
        <v>1</v>
      </c>
      <c r="D85" s="9"/>
      <c r="E85" s="9"/>
    </row>
    <row r="86" spans="1:5" x14ac:dyDescent="0.25">
      <c r="A86" s="8" t="s">
        <v>82</v>
      </c>
      <c r="B86" s="12" t="s">
        <v>90</v>
      </c>
      <c r="C86" s="8">
        <v>1</v>
      </c>
      <c r="D86" s="8"/>
      <c r="E86" s="8"/>
    </row>
    <row r="87" spans="1:5" x14ac:dyDescent="0.25">
      <c r="A87" s="9" t="s">
        <v>82</v>
      </c>
      <c r="B87" s="9" t="s">
        <v>88</v>
      </c>
      <c r="C87" s="9">
        <v>1</v>
      </c>
      <c r="D87" s="9"/>
      <c r="E87" s="9"/>
    </row>
    <row r="88" spans="1:5" x14ac:dyDescent="0.25">
      <c r="A88" s="8" t="s">
        <v>82</v>
      </c>
      <c r="B88" s="8" t="s">
        <v>89</v>
      </c>
      <c r="C88" s="8">
        <v>1</v>
      </c>
      <c r="D88" s="8"/>
      <c r="E88" s="8"/>
    </row>
    <row r="89" spans="1:5" x14ac:dyDescent="0.25">
      <c r="A89" s="9" t="s">
        <v>82</v>
      </c>
      <c r="B89" s="9" t="s">
        <v>203</v>
      </c>
      <c r="C89" s="9">
        <v>1</v>
      </c>
      <c r="D89" s="9"/>
      <c r="E89" s="9"/>
    </row>
    <row r="90" spans="1:5" x14ac:dyDescent="0.25">
      <c r="A90" s="8" t="s">
        <v>82</v>
      </c>
      <c r="B90" s="8" t="s">
        <v>83</v>
      </c>
      <c r="C90" s="8">
        <v>1</v>
      </c>
      <c r="D90" s="8"/>
      <c r="E90" s="8"/>
    </row>
    <row r="91" spans="1:5" x14ac:dyDescent="0.25">
      <c r="A91" s="9" t="s">
        <v>82</v>
      </c>
      <c r="B91" s="9" t="s">
        <v>69</v>
      </c>
      <c r="C91" s="9">
        <v>1</v>
      </c>
      <c r="D91" s="9"/>
      <c r="E91" s="9"/>
    </row>
    <row r="92" spans="1:5" x14ac:dyDescent="0.25">
      <c r="A92" s="12" t="s">
        <v>82</v>
      </c>
      <c r="B92" s="12" t="s">
        <v>162</v>
      </c>
      <c r="C92" s="12">
        <v>1</v>
      </c>
      <c r="D92" s="12"/>
      <c r="E92" s="12"/>
    </row>
    <row r="93" spans="1:5" x14ac:dyDescent="0.25">
      <c r="A93" s="9" t="s">
        <v>82</v>
      </c>
      <c r="B93" s="9" t="s">
        <v>163</v>
      </c>
      <c r="C93" s="9">
        <v>1</v>
      </c>
      <c r="D93" s="9"/>
      <c r="E93" s="9"/>
    </row>
    <row r="94" spans="1:5" x14ac:dyDescent="0.25">
      <c r="A94" s="8" t="s">
        <v>82</v>
      </c>
      <c r="B94" s="8" t="s">
        <v>96</v>
      </c>
      <c r="C94" s="8">
        <v>1</v>
      </c>
      <c r="D94" s="8"/>
      <c r="E94" s="8"/>
    </row>
    <row r="95" spans="1:5" x14ac:dyDescent="0.25">
      <c r="A95" s="9" t="s">
        <v>82</v>
      </c>
      <c r="B95" s="9" t="s">
        <v>164</v>
      </c>
      <c r="C95" s="9">
        <v>1</v>
      </c>
      <c r="D95" s="9"/>
      <c r="E95" s="9"/>
    </row>
    <row r="97" spans="1:11" x14ac:dyDescent="0.25">
      <c r="A97" s="4" t="s">
        <v>191</v>
      </c>
      <c r="E97" s="5">
        <f>SUM(E98,E99,E100,E101,E102,E103,E104,E105,E106,E107,E108,E109,E110,E111,E112,E113,E114,E115,E116,E117,E119)</f>
        <v>85.999999999999986</v>
      </c>
      <c r="K97">
        <f>SUM(E97/16)</f>
        <v>5.3749999999999991</v>
      </c>
    </row>
    <row r="98" spans="1:11" ht="17.25" customHeight="1" x14ac:dyDescent="0.25">
      <c r="A98" s="9" t="s">
        <v>82</v>
      </c>
      <c r="B98" s="9" t="s">
        <v>208</v>
      </c>
      <c r="C98" s="9">
        <v>2</v>
      </c>
      <c r="D98" s="9">
        <v>0.5</v>
      </c>
      <c r="E98" s="9">
        <v>1</v>
      </c>
    </row>
    <row r="99" spans="1:11" x14ac:dyDescent="0.25">
      <c r="A99" s="8" t="s">
        <v>82</v>
      </c>
      <c r="B99" s="8" t="s">
        <v>100</v>
      </c>
      <c r="C99" s="8">
        <v>1</v>
      </c>
      <c r="D99" s="8"/>
      <c r="E99" s="8">
        <v>0.8</v>
      </c>
    </row>
    <row r="100" spans="1:11" x14ac:dyDescent="0.25">
      <c r="A100" s="9" t="s">
        <v>82</v>
      </c>
      <c r="B100" s="9" t="s">
        <v>101</v>
      </c>
      <c r="C100" s="9">
        <v>1</v>
      </c>
      <c r="D100" s="9"/>
      <c r="E100" s="9">
        <v>1.1000000000000001</v>
      </c>
    </row>
    <row r="101" spans="1:11" x14ac:dyDescent="0.25">
      <c r="A101" s="8" t="s">
        <v>82</v>
      </c>
      <c r="B101" s="8" t="s">
        <v>177</v>
      </c>
      <c r="C101" s="8">
        <v>1</v>
      </c>
      <c r="D101" s="8"/>
      <c r="E101" s="12">
        <v>3.8</v>
      </c>
    </row>
    <row r="102" spans="1:11" x14ac:dyDescent="0.25">
      <c r="A102" s="9" t="s">
        <v>82</v>
      </c>
      <c r="B102" s="9" t="s">
        <v>209</v>
      </c>
      <c r="C102" s="9">
        <v>1</v>
      </c>
      <c r="D102" s="9"/>
      <c r="E102" s="9">
        <v>7</v>
      </c>
    </row>
    <row r="103" spans="1:11" x14ac:dyDescent="0.25">
      <c r="A103" s="8" t="s">
        <v>45</v>
      </c>
      <c r="B103" s="8" t="s">
        <v>97</v>
      </c>
      <c r="C103" s="8">
        <v>1</v>
      </c>
      <c r="D103" s="8"/>
      <c r="E103" s="8">
        <v>5.7</v>
      </c>
    </row>
    <row r="104" spans="1:11" x14ac:dyDescent="0.25">
      <c r="A104" s="9" t="s">
        <v>45</v>
      </c>
      <c r="B104" s="9" t="s">
        <v>201</v>
      </c>
      <c r="C104" s="9">
        <v>1</v>
      </c>
      <c r="D104" s="9"/>
      <c r="E104" s="9">
        <v>4.8</v>
      </c>
    </row>
    <row r="105" spans="1:11" x14ac:dyDescent="0.25">
      <c r="A105" s="8" t="s">
        <v>82</v>
      </c>
      <c r="B105" s="8" t="s">
        <v>98</v>
      </c>
      <c r="C105" s="8">
        <v>1</v>
      </c>
      <c r="D105" s="8"/>
      <c r="E105" s="8">
        <v>1.6</v>
      </c>
    </row>
    <row r="106" spans="1:11" x14ac:dyDescent="0.25">
      <c r="A106" s="9" t="s">
        <v>82</v>
      </c>
      <c r="B106" s="9" t="s">
        <v>99</v>
      </c>
      <c r="C106" s="9">
        <v>1</v>
      </c>
      <c r="D106" s="9"/>
      <c r="E106" s="9">
        <v>1</v>
      </c>
    </row>
    <row r="107" spans="1:11" x14ac:dyDescent="0.25">
      <c r="A107" s="8" t="s">
        <v>82</v>
      </c>
      <c r="B107" s="8" t="s">
        <v>102</v>
      </c>
      <c r="C107" s="8">
        <v>1</v>
      </c>
      <c r="D107" s="8"/>
      <c r="E107" s="8">
        <v>5</v>
      </c>
    </row>
    <row r="108" spans="1:11" x14ac:dyDescent="0.25">
      <c r="A108" s="9" t="s">
        <v>82</v>
      </c>
      <c r="B108" s="9" t="s">
        <v>214</v>
      </c>
      <c r="C108" s="9">
        <v>1</v>
      </c>
      <c r="D108" s="9"/>
      <c r="E108" s="9">
        <v>20.7</v>
      </c>
    </row>
    <row r="109" spans="1:11" x14ac:dyDescent="0.25">
      <c r="A109" s="8" t="s">
        <v>82</v>
      </c>
      <c r="B109" s="8" t="s">
        <v>198</v>
      </c>
      <c r="C109" s="8">
        <v>1</v>
      </c>
      <c r="D109" s="8"/>
      <c r="E109" s="8">
        <v>1.7</v>
      </c>
    </row>
    <row r="110" spans="1:11" x14ac:dyDescent="0.25">
      <c r="A110" s="9" t="s">
        <v>82</v>
      </c>
      <c r="B110" s="9" t="s">
        <v>190</v>
      </c>
      <c r="C110" s="9">
        <v>1</v>
      </c>
      <c r="D110" s="9"/>
      <c r="E110" s="9">
        <v>2.8</v>
      </c>
    </row>
    <row r="111" spans="1:11" x14ac:dyDescent="0.25">
      <c r="A111" s="8" t="s">
        <v>82</v>
      </c>
      <c r="B111" s="8" t="s">
        <v>199</v>
      </c>
      <c r="C111" s="8">
        <v>1</v>
      </c>
      <c r="D111" s="8"/>
      <c r="E111" s="12">
        <v>0.8</v>
      </c>
    </row>
    <row r="112" spans="1:11" x14ac:dyDescent="0.25">
      <c r="A112" s="9" t="s">
        <v>82</v>
      </c>
      <c r="B112" s="9" t="s">
        <v>103</v>
      </c>
      <c r="C112" s="9">
        <v>1</v>
      </c>
      <c r="D112" s="9"/>
      <c r="E112" s="9">
        <v>0.5</v>
      </c>
    </row>
    <row r="113" spans="1:11" x14ac:dyDescent="0.25">
      <c r="A113" s="8" t="s">
        <v>82</v>
      </c>
      <c r="B113" s="8" t="s">
        <v>104</v>
      </c>
      <c r="C113" s="8">
        <v>1</v>
      </c>
      <c r="D113" s="8"/>
      <c r="E113" s="12">
        <v>6.6</v>
      </c>
    </row>
    <row r="114" spans="1:11" x14ac:dyDescent="0.25">
      <c r="A114" s="9" t="s">
        <v>82</v>
      </c>
      <c r="B114" s="9" t="s">
        <v>105</v>
      </c>
      <c r="C114" s="9">
        <v>1</v>
      </c>
      <c r="D114" s="9"/>
      <c r="E114" s="9">
        <v>5.5</v>
      </c>
    </row>
    <row r="115" spans="1:11" x14ac:dyDescent="0.25">
      <c r="A115" s="8" t="s">
        <v>82</v>
      </c>
      <c r="B115" s="8" t="s">
        <v>170</v>
      </c>
      <c r="C115" s="8">
        <v>1</v>
      </c>
      <c r="D115" s="8"/>
      <c r="E115" s="8">
        <v>0.5</v>
      </c>
    </row>
    <row r="116" spans="1:11" x14ac:dyDescent="0.25">
      <c r="A116" s="9" t="s">
        <v>82</v>
      </c>
      <c r="B116" s="9" t="s">
        <v>213</v>
      </c>
      <c r="C116" s="9">
        <v>1</v>
      </c>
      <c r="D116" s="9"/>
      <c r="E116" s="9">
        <v>2.1</v>
      </c>
    </row>
    <row r="117" spans="1:11" x14ac:dyDescent="0.25">
      <c r="A117" s="8" t="s">
        <v>82</v>
      </c>
      <c r="B117" s="8" t="s">
        <v>212</v>
      </c>
      <c r="C117" s="8">
        <v>1</v>
      </c>
      <c r="D117" s="8"/>
      <c r="E117" s="8">
        <v>3</v>
      </c>
    </row>
    <row r="118" spans="1:11" x14ac:dyDescent="0.25">
      <c r="A118" s="9" t="s">
        <v>82</v>
      </c>
      <c r="B118" s="9" t="s">
        <v>210</v>
      </c>
      <c r="C118" s="9">
        <v>1</v>
      </c>
      <c r="D118" s="9"/>
      <c r="E118" s="9">
        <v>5.7</v>
      </c>
    </row>
    <row r="119" spans="1:11" ht="17.25" customHeight="1" x14ac:dyDescent="0.25">
      <c r="A119" s="12" t="s">
        <v>82</v>
      </c>
      <c r="B119" s="12" t="s">
        <v>211</v>
      </c>
      <c r="C119" s="12">
        <v>1</v>
      </c>
      <c r="D119" s="12"/>
      <c r="E119" s="12">
        <v>10</v>
      </c>
    </row>
    <row r="121" spans="1:11" ht="17.25" customHeight="1" x14ac:dyDescent="0.25">
      <c r="A121" s="4" t="s">
        <v>135</v>
      </c>
      <c r="E121" s="5">
        <f>SUM(E122,E123,E124,E125,E126,E127,E128,E129,E130,E131,E132,E133,E134,E135,E136,E137,E138,E139,E140,E141,E144,E145,E146)</f>
        <v>25.599999999999998</v>
      </c>
      <c r="K121">
        <f>SUM(E121/16)</f>
        <v>1.5999999999999999</v>
      </c>
    </row>
    <row r="122" spans="1:11" x14ac:dyDescent="0.25">
      <c r="A122" s="9" t="s">
        <v>82</v>
      </c>
      <c r="B122" s="9" t="s">
        <v>215</v>
      </c>
      <c r="C122" s="9">
        <v>1</v>
      </c>
      <c r="D122" s="9"/>
      <c r="E122" s="9">
        <v>1</v>
      </c>
    </row>
    <row r="123" spans="1:11" x14ac:dyDescent="0.25">
      <c r="A123" s="8" t="s">
        <v>82</v>
      </c>
      <c r="B123" s="8" t="s">
        <v>136</v>
      </c>
      <c r="C123" s="8">
        <v>3</v>
      </c>
      <c r="D123" s="8">
        <v>0.5</v>
      </c>
      <c r="E123" s="8">
        <v>1.5</v>
      </c>
    </row>
    <row r="124" spans="1:11" x14ac:dyDescent="0.25">
      <c r="A124" s="9" t="s">
        <v>82</v>
      </c>
      <c r="B124" s="9" t="s">
        <v>216</v>
      </c>
      <c r="C124" s="9">
        <v>1</v>
      </c>
      <c r="D124" s="9"/>
      <c r="E124" s="9">
        <v>1.2</v>
      </c>
    </row>
    <row r="125" spans="1:11" x14ac:dyDescent="0.25">
      <c r="A125" s="12" t="s">
        <v>82</v>
      </c>
      <c r="B125" s="12" t="s">
        <v>106</v>
      </c>
      <c r="C125" s="12">
        <v>1</v>
      </c>
      <c r="D125" s="12"/>
      <c r="E125" s="12">
        <v>1.2</v>
      </c>
    </row>
    <row r="126" spans="1:11" x14ac:dyDescent="0.25">
      <c r="A126" s="9" t="s">
        <v>45</v>
      </c>
      <c r="B126" s="9" t="s">
        <v>107</v>
      </c>
      <c r="C126" s="9">
        <v>1</v>
      </c>
      <c r="D126" s="9"/>
      <c r="E126" s="9">
        <v>0.7</v>
      </c>
    </row>
    <row r="127" spans="1:11" x14ac:dyDescent="0.25">
      <c r="A127" s="12" t="s">
        <v>45</v>
      </c>
      <c r="B127" s="12" t="s">
        <v>108</v>
      </c>
      <c r="C127" s="12">
        <v>1</v>
      </c>
      <c r="D127" s="12"/>
      <c r="E127" s="12">
        <v>0.5</v>
      </c>
    </row>
    <row r="128" spans="1:11" x14ac:dyDescent="0.25">
      <c r="A128" s="9" t="s">
        <v>82</v>
      </c>
      <c r="B128" s="9" t="s">
        <v>109</v>
      </c>
      <c r="C128" s="9">
        <v>1</v>
      </c>
      <c r="D128" s="9"/>
      <c r="E128" s="9">
        <v>0.5</v>
      </c>
    </row>
    <row r="129" spans="1:5" x14ac:dyDescent="0.25">
      <c r="A129" s="12" t="s">
        <v>82</v>
      </c>
      <c r="B129" s="12" t="s">
        <v>110</v>
      </c>
      <c r="C129" s="12">
        <v>1</v>
      </c>
      <c r="D129" s="12"/>
      <c r="E129" s="12">
        <v>0.5</v>
      </c>
    </row>
    <row r="130" spans="1:5" x14ac:dyDescent="0.25">
      <c r="A130" s="9" t="s">
        <v>82</v>
      </c>
      <c r="B130" s="9" t="s">
        <v>202</v>
      </c>
      <c r="C130" s="9">
        <v>1</v>
      </c>
      <c r="D130" s="9"/>
      <c r="E130" s="9">
        <v>0.6</v>
      </c>
    </row>
    <row r="131" spans="1:5" x14ac:dyDescent="0.25">
      <c r="A131" s="12" t="s">
        <v>82</v>
      </c>
      <c r="B131" s="12" t="s">
        <v>111</v>
      </c>
      <c r="C131" s="12">
        <v>3</v>
      </c>
      <c r="D131" s="12">
        <v>0.1</v>
      </c>
      <c r="E131" s="12">
        <v>0.3</v>
      </c>
    </row>
    <row r="132" spans="1:5" x14ac:dyDescent="0.25">
      <c r="A132" s="9" t="s">
        <v>82</v>
      </c>
      <c r="B132" s="9" t="s">
        <v>112</v>
      </c>
      <c r="C132" s="9">
        <v>1</v>
      </c>
      <c r="D132" s="9"/>
      <c r="E132" s="9">
        <v>0.2</v>
      </c>
    </row>
    <row r="133" spans="1:5" x14ac:dyDescent="0.25">
      <c r="A133" s="12" t="s">
        <v>82</v>
      </c>
      <c r="B133" s="12" t="s">
        <v>113</v>
      </c>
      <c r="C133" s="12">
        <v>1</v>
      </c>
      <c r="D133" s="12"/>
      <c r="E133" s="12">
        <v>2.4</v>
      </c>
    </row>
    <row r="134" spans="1:5" x14ac:dyDescent="0.25">
      <c r="A134" s="9" t="s">
        <v>82</v>
      </c>
      <c r="B134" s="9" t="s">
        <v>114</v>
      </c>
      <c r="C134" s="9">
        <v>2</v>
      </c>
      <c r="D134" s="9"/>
      <c r="E134" s="9">
        <v>1.6</v>
      </c>
    </row>
    <row r="135" spans="1:5" x14ac:dyDescent="0.25">
      <c r="A135" s="12" t="s">
        <v>82</v>
      </c>
      <c r="B135" s="12" t="s">
        <v>115</v>
      </c>
      <c r="C135" s="12">
        <v>1</v>
      </c>
      <c r="D135" s="12"/>
      <c r="E135" s="12">
        <v>1.5</v>
      </c>
    </row>
    <row r="136" spans="1:5" x14ac:dyDescent="0.25">
      <c r="A136" s="9" t="s">
        <v>82</v>
      </c>
      <c r="B136" s="9" t="s">
        <v>137</v>
      </c>
      <c r="C136" s="14">
        <v>5</v>
      </c>
      <c r="D136" s="9"/>
      <c r="E136" s="9">
        <v>0.2</v>
      </c>
    </row>
    <row r="137" spans="1:5" x14ac:dyDescent="0.25">
      <c r="A137" s="12" t="s">
        <v>82</v>
      </c>
      <c r="B137" s="12" t="s">
        <v>116</v>
      </c>
      <c r="C137" s="12">
        <v>2</v>
      </c>
      <c r="D137" s="12">
        <v>0.5</v>
      </c>
      <c r="E137" s="12">
        <v>1</v>
      </c>
    </row>
    <row r="138" spans="1:5" x14ac:dyDescent="0.25">
      <c r="A138" s="9" t="s">
        <v>82</v>
      </c>
      <c r="B138" s="9" t="s">
        <v>171</v>
      </c>
      <c r="C138" s="9">
        <v>1</v>
      </c>
      <c r="D138" s="9"/>
      <c r="E138" s="9">
        <v>0.6</v>
      </c>
    </row>
    <row r="139" spans="1:5" x14ac:dyDescent="0.25">
      <c r="A139" s="12" t="s">
        <v>82</v>
      </c>
      <c r="B139" s="12" t="s">
        <v>117</v>
      </c>
      <c r="C139" s="12">
        <v>1</v>
      </c>
      <c r="D139" s="12"/>
      <c r="E139" s="12">
        <v>1.2</v>
      </c>
    </row>
    <row r="140" spans="1:5" x14ac:dyDescent="0.25">
      <c r="A140" s="9" t="s">
        <v>82</v>
      </c>
      <c r="B140" s="9" t="s">
        <v>118</v>
      </c>
      <c r="C140" s="9">
        <v>1</v>
      </c>
      <c r="D140" s="9"/>
      <c r="E140" s="9">
        <v>3.4</v>
      </c>
    </row>
    <row r="141" spans="1:5" x14ac:dyDescent="0.25">
      <c r="A141" s="12" t="s">
        <v>82</v>
      </c>
      <c r="B141" s="12" t="s">
        <v>119</v>
      </c>
      <c r="C141" s="12">
        <v>3</v>
      </c>
      <c r="D141" s="12">
        <v>0.7</v>
      </c>
      <c r="E141" s="12">
        <v>2.1</v>
      </c>
    </row>
    <row r="143" spans="1:5" x14ac:dyDescent="0.25">
      <c r="A143" s="4" t="s">
        <v>138</v>
      </c>
      <c r="E143" s="5"/>
    </row>
    <row r="144" spans="1:5" ht="17.25" customHeight="1" x14ac:dyDescent="0.25">
      <c r="A144" s="9" t="s">
        <v>82</v>
      </c>
      <c r="B144" s="9" t="s">
        <v>154</v>
      </c>
      <c r="C144" s="9">
        <v>2</v>
      </c>
      <c r="D144" s="9">
        <v>0.5</v>
      </c>
      <c r="E144" s="9">
        <v>1</v>
      </c>
    </row>
    <row r="145" spans="1:11" x14ac:dyDescent="0.25">
      <c r="A145" s="8" t="s">
        <v>82</v>
      </c>
      <c r="B145" s="8" t="s">
        <v>120</v>
      </c>
      <c r="C145" s="8">
        <v>1</v>
      </c>
      <c r="D145" s="8"/>
      <c r="E145" s="8">
        <v>1.2</v>
      </c>
    </row>
    <row r="146" spans="1:11" x14ac:dyDescent="0.25">
      <c r="A146" s="9" t="s">
        <v>82</v>
      </c>
      <c r="B146" s="9" t="s">
        <v>159</v>
      </c>
      <c r="C146" s="16" t="s">
        <v>204</v>
      </c>
      <c r="D146" s="14" t="s">
        <v>205</v>
      </c>
      <c r="E146" s="9">
        <v>1.2</v>
      </c>
    </row>
    <row r="148" spans="1:11" x14ac:dyDescent="0.25">
      <c r="A148" s="4" t="s">
        <v>139</v>
      </c>
      <c r="E148" s="5">
        <f>SUM(E149,E150,E151,E152,E153,E154,E155,E156,E157,E158,E159,E160,E161,E162,E163,E164,E165,E166,E167,E168,E169,E170,E171,E172,E173)</f>
        <v>149.20000000000002</v>
      </c>
      <c r="K148">
        <f>SUM(E148/16)</f>
        <v>9.3250000000000011</v>
      </c>
    </row>
    <row r="149" spans="1:11" x14ac:dyDescent="0.25">
      <c r="A149" s="9" t="s">
        <v>129</v>
      </c>
      <c r="B149" s="9" t="s">
        <v>130</v>
      </c>
      <c r="C149" s="9">
        <v>1</v>
      </c>
      <c r="D149" s="9"/>
      <c r="E149" s="9">
        <v>2.5</v>
      </c>
    </row>
    <row r="150" spans="1:11" x14ac:dyDescent="0.25">
      <c r="A150" s="8" t="s">
        <v>129</v>
      </c>
      <c r="B150" s="8" t="s">
        <v>155</v>
      </c>
      <c r="C150" s="8">
        <v>1</v>
      </c>
      <c r="D150" s="8"/>
      <c r="E150" s="8">
        <v>3.6</v>
      </c>
    </row>
    <row r="151" spans="1:11" x14ac:dyDescent="0.25">
      <c r="A151" s="9" t="s">
        <v>121</v>
      </c>
      <c r="B151" s="9" t="s">
        <v>172</v>
      </c>
      <c r="C151" s="9">
        <v>2</v>
      </c>
      <c r="D151" s="9">
        <v>1.3</v>
      </c>
      <c r="E151" s="9">
        <v>2.6</v>
      </c>
    </row>
    <row r="152" spans="1:11" x14ac:dyDescent="0.25">
      <c r="A152" s="8" t="s">
        <v>121</v>
      </c>
      <c r="B152" s="8" t="s">
        <v>173</v>
      </c>
      <c r="C152" s="8">
        <v>1</v>
      </c>
      <c r="D152" s="8"/>
      <c r="E152" s="8">
        <v>1.5</v>
      </c>
    </row>
    <row r="153" spans="1:11" x14ac:dyDescent="0.25">
      <c r="A153" s="9" t="s">
        <v>121</v>
      </c>
      <c r="B153" s="9" t="s">
        <v>156</v>
      </c>
      <c r="C153" s="9">
        <v>1</v>
      </c>
      <c r="D153" s="9"/>
      <c r="E153" s="9">
        <v>1.9</v>
      </c>
    </row>
    <row r="154" spans="1:11" x14ac:dyDescent="0.25">
      <c r="A154" s="8" t="s">
        <v>121</v>
      </c>
      <c r="B154" s="8" t="s">
        <v>122</v>
      </c>
      <c r="C154" s="8">
        <v>1</v>
      </c>
      <c r="D154" s="8"/>
      <c r="E154" s="8">
        <v>1</v>
      </c>
    </row>
    <row r="155" spans="1:11" x14ac:dyDescent="0.25">
      <c r="A155" s="9" t="s">
        <v>121</v>
      </c>
      <c r="B155" s="9" t="s">
        <v>157</v>
      </c>
      <c r="C155" s="9">
        <v>1</v>
      </c>
      <c r="D155" s="9"/>
      <c r="E155" s="9">
        <v>6.5</v>
      </c>
    </row>
    <row r="156" spans="1:11" x14ac:dyDescent="0.25">
      <c r="A156" s="8" t="s">
        <v>121</v>
      </c>
      <c r="B156" s="8" t="s">
        <v>186</v>
      </c>
      <c r="C156" s="8">
        <v>1</v>
      </c>
      <c r="D156" s="8"/>
      <c r="E156" s="8">
        <v>7.8</v>
      </c>
    </row>
    <row r="157" spans="1:11" x14ac:dyDescent="0.25">
      <c r="A157" s="9" t="s">
        <v>121</v>
      </c>
      <c r="B157" s="9" t="s">
        <v>125</v>
      </c>
      <c r="C157" s="9">
        <v>1</v>
      </c>
      <c r="D157" s="9"/>
      <c r="E157" s="9">
        <v>11.4</v>
      </c>
    </row>
    <row r="158" spans="1:11" x14ac:dyDescent="0.25">
      <c r="A158" s="8" t="s">
        <v>121</v>
      </c>
      <c r="B158" s="8" t="s">
        <v>158</v>
      </c>
      <c r="C158" s="8">
        <v>1</v>
      </c>
      <c r="D158" s="8"/>
      <c r="E158" s="8">
        <v>7</v>
      </c>
    </row>
    <row r="159" spans="1:11" x14ac:dyDescent="0.25">
      <c r="A159" s="9" t="s">
        <v>121</v>
      </c>
      <c r="B159" s="9" t="s">
        <v>124</v>
      </c>
      <c r="C159" s="9">
        <v>1</v>
      </c>
      <c r="D159" s="9"/>
      <c r="E159" s="9">
        <v>5.4</v>
      </c>
    </row>
    <row r="160" spans="1:11" x14ac:dyDescent="0.25">
      <c r="A160" s="8" t="s">
        <v>121</v>
      </c>
      <c r="B160" s="8" t="s">
        <v>140</v>
      </c>
      <c r="C160" s="8">
        <v>1</v>
      </c>
      <c r="D160" s="8"/>
      <c r="E160" s="8">
        <v>11.5</v>
      </c>
    </row>
    <row r="161" spans="1:6" x14ac:dyDescent="0.25">
      <c r="A161" s="9" t="s">
        <v>121</v>
      </c>
      <c r="B161" s="9" t="s">
        <v>123</v>
      </c>
      <c r="C161" s="9">
        <v>1</v>
      </c>
      <c r="D161" s="9"/>
      <c r="E161" s="9">
        <v>0.7</v>
      </c>
    </row>
    <row r="162" spans="1:6" x14ac:dyDescent="0.25">
      <c r="A162" s="8" t="s">
        <v>121</v>
      </c>
      <c r="B162" s="8" t="s">
        <v>217</v>
      </c>
      <c r="C162" s="8">
        <v>1</v>
      </c>
      <c r="D162" s="8"/>
      <c r="E162" s="8">
        <v>10.3</v>
      </c>
    </row>
    <row r="163" spans="1:6" x14ac:dyDescent="0.25">
      <c r="A163" s="9" t="s">
        <v>121</v>
      </c>
      <c r="B163" s="9" t="s">
        <v>183</v>
      </c>
      <c r="C163" s="9">
        <v>1</v>
      </c>
      <c r="D163" s="9"/>
      <c r="E163" s="12">
        <v>11.5</v>
      </c>
      <c r="F163" s="15"/>
    </row>
    <row r="164" spans="1:6" x14ac:dyDescent="0.25">
      <c r="A164" s="8" t="s">
        <v>121</v>
      </c>
      <c r="B164" s="12" t="s">
        <v>126</v>
      </c>
      <c r="C164" s="12">
        <v>1</v>
      </c>
      <c r="D164" s="12"/>
      <c r="E164" s="12">
        <v>17.2</v>
      </c>
    </row>
    <row r="165" spans="1:6" x14ac:dyDescent="0.25">
      <c r="A165" s="9" t="s">
        <v>121</v>
      </c>
      <c r="B165" s="9" t="s">
        <v>127</v>
      </c>
      <c r="C165" s="14">
        <v>1</v>
      </c>
      <c r="D165" s="9"/>
      <c r="E165" s="9">
        <v>1.3</v>
      </c>
    </row>
    <row r="166" spans="1:6" x14ac:dyDescent="0.25">
      <c r="A166" s="8" t="s">
        <v>121</v>
      </c>
      <c r="B166" s="12" t="s">
        <v>131</v>
      </c>
      <c r="C166" s="12">
        <v>1</v>
      </c>
      <c r="D166" s="12"/>
      <c r="E166" s="12">
        <v>1.9</v>
      </c>
    </row>
    <row r="167" spans="1:6" x14ac:dyDescent="0.25">
      <c r="A167" s="9" t="s">
        <v>121</v>
      </c>
      <c r="B167" s="9" t="s">
        <v>174</v>
      </c>
      <c r="C167" s="9">
        <v>1</v>
      </c>
      <c r="D167" s="9"/>
      <c r="E167" s="9">
        <v>3.5</v>
      </c>
    </row>
    <row r="168" spans="1:6" x14ac:dyDescent="0.25">
      <c r="A168" s="8" t="s">
        <v>121</v>
      </c>
      <c r="B168" s="12" t="s">
        <v>218</v>
      </c>
      <c r="C168" s="12">
        <v>2</v>
      </c>
      <c r="D168" s="12">
        <v>2</v>
      </c>
      <c r="E168" s="12">
        <v>4</v>
      </c>
    </row>
    <row r="169" spans="1:6" x14ac:dyDescent="0.25">
      <c r="A169" s="9" t="s">
        <v>121</v>
      </c>
      <c r="B169" s="9" t="s">
        <v>128</v>
      </c>
      <c r="C169" s="9">
        <v>1</v>
      </c>
      <c r="D169" s="9"/>
      <c r="E169" s="9">
        <v>2.2000000000000002</v>
      </c>
    </row>
    <row r="170" spans="1:6" x14ac:dyDescent="0.25">
      <c r="A170" s="8" t="s">
        <v>121</v>
      </c>
      <c r="B170" s="12" t="s">
        <v>185</v>
      </c>
      <c r="C170" s="12">
        <v>1</v>
      </c>
      <c r="D170" s="12"/>
      <c r="E170" s="12">
        <v>22.5</v>
      </c>
    </row>
    <row r="171" spans="1:6" x14ac:dyDescent="0.25">
      <c r="A171" s="9" t="s">
        <v>121</v>
      </c>
      <c r="B171" s="9" t="s">
        <v>187</v>
      </c>
      <c r="C171" s="9">
        <v>1</v>
      </c>
      <c r="D171" s="9"/>
      <c r="E171" s="9">
        <v>8.1</v>
      </c>
    </row>
    <row r="172" spans="1:6" x14ac:dyDescent="0.25">
      <c r="A172" s="12" t="s">
        <v>121</v>
      </c>
      <c r="B172" s="12" t="s">
        <v>219</v>
      </c>
      <c r="C172" s="12">
        <v>2</v>
      </c>
      <c r="D172" s="12"/>
      <c r="E172" s="12">
        <v>2.4</v>
      </c>
    </row>
    <row r="173" spans="1:6" x14ac:dyDescent="0.25">
      <c r="A173" s="9" t="s">
        <v>184</v>
      </c>
      <c r="B173" s="9" t="s">
        <v>192</v>
      </c>
      <c r="C173" s="9">
        <v>1</v>
      </c>
      <c r="D173" s="9"/>
      <c r="E173" s="9">
        <v>0.9</v>
      </c>
    </row>
    <row r="176" spans="1:6" x14ac:dyDescent="0.25">
      <c r="A176" s="4" t="s">
        <v>132</v>
      </c>
      <c r="E176" s="4">
        <v>160</v>
      </c>
    </row>
    <row r="177" spans="1:5" x14ac:dyDescent="0.25">
      <c r="A177" s="13" t="s">
        <v>82</v>
      </c>
      <c r="B177" s="13" t="s">
        <v>133</v>
      </c>
      <c r="C177" s="13" t="s">
        <v>188</v>
      </c>
      <c r="D177" s="13"/>
      <c r="E177" s="13">
        <v>160</v>
      </c>
    </row>
    <row r="178" spans="1:5" x14ac:dyDescent="0.25">
      <c r="A178" s="13"/>
      <c r="B178" s="13"/>
      <c r="C178" s="13"/>
      <c r="D178" s="13"/>
      <c r="E178" s="13"/>
    </row>
    <row r="179" spans="1:5" x14ac:dyDescent="0.25">
      <c r="A179" s="4" t="s">
        <v>134</v>
      </c>
      <c r="E179" s="4">
        <v>97.2</v>
      </c>
    </row>
    <row r="180" spans="1:5" x14ac:dyDescent="0.25">
      <c r="A180" s="13" t="s">
        <v>129</v>
      </c>
      <c r="B180" s="13" t="s">
        <v>220</v>
      </c>
      <c r="C180" s="13" t="s">
        <v>221</v>
      </c>
      <c r="D180" s="13" t="s">
        <v>189</v>
      </c>
      <c r="E180" s="13">
        <v>97.2</v>
      </c>
    </row>
    <row r="182" spans="1:5" x14ac:dyDescent="0.25">
      <c r="A182" s="20" t="s">
        <v>93</v>
      </c>
      <c r="B182" s="20"/>
      <c r="D182" s="4" t="s">
        <v>94</v>
      </c>
      <c r="E182" s="4">
        <f>SUM(C6,E176,E179)</f>
        <v>859.90000000000009</v>
      </c>
    </row>
    <row r="183" spans="1:5" x14ac:dyDescent="0.25">
      <c r="D183" s="4" t="s">
        <v>95</v>
      </c>
      <c r="E183" s="4">
        <f>SUM(E182/16)</f>
        <v>53.743750000000006</v>
      </c>
    </row>
    <row r="193" spans="1:2" x14ac:dyDescent="0.25">
      <c r="A193" s="13" t="s">
        <v>176</v>
      </c>
      <c r="B193" t="s">
        <v>175</v>
      </c>
    </row>
    <row r="194" spans="1:2" x14ac:dyDescent="0.25">
      <c r="B194" t="s">
        <v>165</v>
      </c>
    </row>
    <row r="195" spans="1:2" x14ac:dyDescent="0.25">
      <c r="B195" t="s">
        <v>166</v>
      </c>
    </row>
    <row r="196" spans="1:2" x14ac:dyDescent="0.25">
      <c r="B196" t="s">
        <v>167</v>
      </c>
    </row>
    <row r="197" spans="1:2" x14ac:dyDescent="0.25">
      <c r="B197" t="s">
        <v>168</v>
      </c>
    </row>
    <row r="198" spans="1:2" x14ac:dyDescent="0.25">
      <c r="B198" t="s">
        <v>169</v>
      </c>
    </row>
  </sheetData>
  <mergeCells count="5">
    <mergeCell ref="A1:J3"/>
    <mergeCell ref="A4:J4"/>
    <mergeCell ref="A10:E10"/>
    <mergeCell ref="A8:E8"/>
    <mergeCell ref="A182:B182"/>
  </mergeCells>
  <printOptions gridLines="1"/>
  <pageMargins left="0.7" right="0.7" top="0.75" bottom="0.75" header="0.3" footer="0.3"/>
  <pageSetup orientation="portrait" horizontalDpi="0" verticalDpi="0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Currie</dc:creator>
  <cp:lastModifiedBy>J. Currie</cp:lastModifiedBy>
  <cp:lastPrinted>2015-03-29T10:32:05Z</cp:lastPrinted>
  <dcterms:created xsi:type="dcterms:W3CDTF">2015-01-20T05:27:18Z</dcterms:created>
  <dcterms:modified xsi:type="dcterms:W3CDTF">2015-04-21T12:06:34Z</dcterms:modified>
</cp:coreProperties>
</file>